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99" i="1"/>
  <c r="L100" i="1" s="1"/>
  <c r="L89" i="1"/>
  <c r="L80" i="1"/>
  <c r="L70" i="1"/>
  <c r="L81" i="1" s="1"/>
  <c r="L61" i="1"/>
  <c r="L51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76" i="1"/>
  <c r="I157" i="1"/>
  <c r="G138" i="1"/>
  <c r="H119" i="1"/>
  <c r="I119" i="1"/>
  <c r="H100" i="1"/>
  <c r="G81" i="1"/>
  <c r="I81" i="1"/>
  <c r="L62" i="1"/>
  <c r="I62" i="1"/>
  <c r="G62" i="1"/>
  <c r="L43" i="1"/>
  <c r="I43" i="1"/>
  <c r="G195" i="1"/>
  <c r="H195" i="1"/>
  <c r="I195" i="1"/>
  <c r="J176" i="1"/>
  <c r="G176" i="1"/>
  <c r="H157" i="1"/>
  <c r="J157" i="1"/>
  <c r="J138" i="1"/>
  <c r="H138" i="1"/>
  <c r="J119" i="1"/>
  <c r="G119" i="1"/>
  <c r="I100" i="1"/>
  <c r="J100" i="1"/>
  <c r="G100" i="1"/>
  <c r="F81" i="1"/>
  <c r="J81" i="1"/>
  <c r="H81" i="1"/>
  <c r="H62" i="1"/>
  <c r="F62" i="1"/>
  <c r="J62" i="1"/>
  <c r="F43" i="1"/>
  <c r="J43" i="1"/>
  <c r="G43" i="1"/>
  <c r="H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J196" i="1"/>
  <c r="I196" i="1"/>
  <c r="F196" i="1"/>
  <c r="H196" i="1"/>
</calcChain>
</file>

<file path=xl/sharedStrings.xml><?xml version="1.0" encoding="utf-8"?>
<sst xmlns="http://schemas.openxmlformats.org/spreadsheetml/2006/main" count="535" uniqueCount="149">
  <si>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</si>
  <si>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</si>
  <si>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</si>
  <si>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</si>
  <si>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</si>
  <si>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</si>
  <si>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</si>
  <si>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</si>
  <si>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</si>
  <si>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</si>
  <si>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</si>
  <si>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</si>
  <si>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</si>
  <si>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</si>
  <si>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</si>
  <si>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</si>
  <si>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</si>
  <si>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</si>
  <si>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</si>
  <si>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</si>
  <si>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</si>
  <si>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</si>
  <si>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</si>
  <si>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</si>
  <si>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</si>
  <si>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</si>
  <si>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</si>
  <si>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</si>
  <si>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</si>
  <si>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</si>
  <si>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</si>
  <si>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</si>
  <si>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</si>
  <si>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</si>
  <si>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</si>
  <si>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</si>
  <si>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</si>
  <si>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</si>
  <si>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</si>
  <si>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</si>
  <si>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250/0/5</t>
  </si>
  <si>
    <t>ЧАЙ С САХАРОМ</t>
  </si>
  <si>
    <t>200</t>
  </si>
  <si>
    <t>430</t>
  </si>
  <si>
    <t>КОМПОТ ИЗ СМЕСИ СУХОФРУКТОВ</t>
  </si>
  <si>
    <t>402</t>
  </si>
  <si>
    <t>КОНДИТЕРСКОЕ ИЗДЕЛИЕ</t>
  </si>
  <si>
    <t>40</t>
  </si>
  <si>
    <t>БАТОН ОБОГАЩЕННЫЙ</t>
  </si>
  <si>
    <t>САЛАТ ИЗ СВЕКЛЫ МАСЛОМ РАСТИТЕЛЬНЫМ</t>
  </si>
  <si>
    <t>СУП КАРТОФЕЛЬНЫЙ С ГОРОХОМ</t>
  </si>
  <si>
    <t>КОТЛЕТЫ РУБЛЕННЫЕ ИЗ МЯСА ПТИЦЫ(КУРЫ).</t>
  </si>
  <si>
    <t>БИТОЧКИ РЫБНЫЕ С МОЛОЧНЫМ СОУСОМ.</t>
  </si>
  <si>
    <t>МАКАРОННЫЕ ИЗДЕЛИЯ ОТВАРНЫЕ</t>
  </si>
  <si>
    <t>НАПИТОК ИЗ ПЛОДОВ ШИПОВНИКА</t>
  </si>
  <si>
    <t>ХЛЕБ РЖАНО-ПШЕНИЧНЫЙ ОБОГ. МИКРОНУТРИЕНТАМИ</t>
  </si>
  <si>
    <t>100</t>
  </si>
  <si>
    <t>к/к</t>
  </si>
  <si>
    <t>250</t>
  </si>
  <si>
    <t>102</t>
  </si>
  <si>
    <t>50/0/50</t>
  </si>
  <si>
    <t>294</t>
  </si>
  <si>
    <t>239</t>
  </si>
  <si>
    <t>180</t>
  </si>
  <si>
    <t>309</t>
  </si>
  <si>
    <t>388</t>
  </si>
  <si>
    <t>20</t>
  </si>
  <si>
    <t>25</t>
  </si>
  <si>
    <t>КАША МАННАЯ МОЛОЧНАЯ С МАСЛОМ СЛИВОЧНЫМ</t>
  </si>
  <si>
    <t>ЧАЙ С ЛИМОНОМ</t>
  </si>
  <si>
    <t>ФРУКТЫ СВЕЖИЕ</t>
  </si>
  <si>
    <t>184</t>
  </si>
  <si>
    <t>200/0/7</t>
  </si>
  <si>
    <t>377</t>
  </si>
  <si>
    <t>338</t>
  </si>
  <si>
    <t>ОГУРЕЦ СВЕЖИЙ</t>
  </si>
  <si>
    <t>60</t>
  </si>
  <si>
    <t>БОРЩ С КАПУСТОЙ И КАРТОФЕЛЕМ И СО СМЕТАНОЙ</t>
  </si>
  <si>
    <t>82</t>
  </si>
  <si>
    <t>ТЕФТЕЛИ РЫБНЫЕ.</t>
  </si>
  <si>
    <t>БИТОЧКИ МЯСНЫЕ С СОУСОМ ТОМАТНЫМ.</t>
  </si>
  <si>
    <t>60/0/40</t>
  </si>
  <si>
    <t>283</t>
  </si>
  <si>
    <t>КАРТОФЕЛЬНОЕ ПЮРЕ</t>
  </si>
  <si>
    <t>128</t>
  </si>
  <si>
    <t>КОМПОТ ИЗ СВЕЖИХ ПЛОДОВ</t>
  </si>
  <si>
    <t>394</t>
  </si>
  <si>
    <t>КАША ПШЕННАЯ МОЛОЧНАЯ С МАСЛОМ СЛИВОЧНЫМ</t>
  </si>
  <si>
    <t>189</t>
  </si>
  <si>
    <t>САЛАТ ИЗ КВАШЕНОЙ КАПУСТЫ</t>
  </si>
  <si>
    <t>РАССОЛЬНИК ЛЕНИНГРАДСКИЙ СО СМЕТАНОЙ</t>
  </si>
  <si>
    <t>ПТИЦА , ТУШЕННАЯ В СОУСЕ.</t>
  </si>
  <si>
    <t>КОТЛЕТЫ РЫБНЫЕ ЛЮБИТЕЛЬСКИЕ.</t>
  </si>
  <si>
    <t>КАША ГРЕЧНЕВАЯ РАССЫПЧАТАЯ</t>
  </si>
  <si>
    <t>КАША ОВСЯНАЯ СО СЛИВОЧНЫМ МАСЛОМ</t>
  </si>
  <si>
    <t>ОГУРЕЦ СОЛЕНЫЙ</t>
  </si>
  <si>
    <t>СУП КАРТОФЕЛЬНЫЙ С ФАСОЛЬЮ</t>
  </si>
  <si>
    <t>РЫБА (ФИЛЕ) ЗАПЕЧЕННАЯ В МОЛОЧНОМ СОУСЕ.</t>
  </si>
  <si>
    <t>50/50</t>
  </si>
  <si>
    <t>238</t>
  </si>
  <si>
    <t>РИС ПРИПУЩЕННЫЙ</t>
  </si>
  <si>
    <t>305</t>
  </si>
  <si>
    <t>КАША МОЛОЧНАЯ "ДРУЖБА"</t>
  </si>
  <si>
    <t>175</t>
  </si>
  <si>
    <t>КАКАО С МОЛОКОМ</t>
  </si>
  <si>
    <t>382</t>
  </si>
  <si>
    <t>СУП КУРИНЫЙ С ВЕРМИШЕЛЬЮ, КАРТОФЕЛЕМ</t>
  </si>
  <si>
    <t>250/5</t>
  </si>
  <si>
    <t>ПЕЧЕНЬ ПО-СТРОГАНОВСКИ.</t>
  </si>
  <si>
    <t>255</t>
  </si>
  <si>
    <t>РЫБА, ТУШЕННАЯ В ТОМАТЕ С ОВОЩАМИ.</t>
  </si>
  <si>
    <t>229</t>
  </si>
  <si>
    <t>СУП МОЛОЧНЫЙ С МАКАРОННЫМИ ИЗДЕЛИЯМИ</t>
  </si>
  <si>
    <t>112</t>
  </si>
  <si>
    <t>САЛАТ ИЗ МОРКОВИ</t>
  </si>
  <si>
    <t>41</t>
  </si>
  <si>
    <t>ЩИ ИЗ СВЕЖЕЙ КАПУСТЫ СО СМЕТАНОЙ</t>
  </si>
  <si>
    <t>87</t>
  </si>
  <si>
    <t>ПЛОВ ИЗ ПТИЦЫ</t>
  </si>
  <si>
    <t>240</t>
  </si>
  <si>
    <t>291</t>
  </si>
  <si>
    <t>РЫБА, ЗАПЕЧЕННАЯ С КАРТОФЕЛЕМ ПО-РУССКИ.</t>
  </si>
  <si>
    <t>235</t>
  </si>
  <si>
    <t>КОМПОТ ИЗ СВЕЖИХ ЯБЛОК</t>
  </si>
  <si>
    <t>342.1</t>
  </si>
  <si>
    <t>376</t>
  </si>
  <si>
    <t>441</t>
  </si>
  <si>
    <t>349</t>
  </si>
  <si>
    <t>290</t>
  </si>
  <si>
    <t>241</t>
  </si>
  <si>
    <t>150</t>
  </si>
  <si>
    <t>ЧАЙ С САХАРОМ И ЛИМОНОМ</t>
  </si>
  <si>
    <t>431</t>
  </si>
  <si>
    <t>САЛАТ ВИТАМИННЫЙ</t>
  </si>
  <si>
    <t>МАКАРОННЫЕ ИЗДЕЛИЯ ОТВАРНЫЕ С СЫРОМ</t>
  </si>
  <si>
    <t>220/0/20</t>
  </si>
  <si>
    <t>331</t>
  </si>
  <si>
    <t>ПОМИДОР СВЕЖИЙ</t>
  </si>
  <si>
    <t>96</t>
  </si>
  <si>
    <t>БЕФСТРОГАНОВ.</t>
  </si>
  <si>
    <t>181</t>
  </si>
  <si>
    <t>КОМПОТ ИЗ ИЗЮМА</t>
  </si>
  <si>
    <t>401</t>
  </si>
  <si>
    <t>30</t>
  </si>
  <si>
    <t>3 блюдо</t>
  </si>
  <si>
    <t xml:space="preserve">хле </t>
  </si>
  <si>
    <t>директор</t>
  </si>
  <si>
    <t>Артюх Т.В.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</si>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</sst>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147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7.23</v>
      </c>
      <c r="H6" s="40">
        <v>7.52</v>
      </c>
      <c r="I6" s="40">
        <v>47.49</v>
      </c>
      <c r="J6" s="40">
        <v>287.42</v>
      </c>
      <c r="K6" s="41">
        <v>184</v>
      </c>
      <c r="L6" s="40"/>
    </row>
    <row r="7" spans="1:12" ht="15" x14ac:dyDescent="0.25">
      <c r="A7" s="23"/>
      <c r="B7" s="15"/>
      <c r="C7" s="11"/>
      <c r="D7" s="6" t="s">
        <v>22</v>
      </c>
      <c r="E7" s="42" t="s">
        <v>41</v>
      </c>
      <c r="F7" s="43" t="s">
        <v>42</v>
      </c>
      <c r="G7" s="43">
        <v>0.19</v>
      </c>
      <c r="H7" s="43">
        <v>0</v>
      </c>
      <c r="I7" s="43">
        <v>14.93</v>
      </c>
      <c r="J7" s="43">
        <v>60.46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42</v>
      </c>
      <c r="G8" s="43">
        <v>0</v>
      </c>
      <c r="H8" s="43">
        <v>0</v>
      </c>
      <c r="I8" s="43">
        <v>23.3</v>
      </c>
      <c r="J8" s="43">
        <v>92.9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 t="s">
        <v>47</v>
      </c>
      <c r="G9" s="43">
        <v>1.06</v>
      </c>
      <c r="H9" s="43">
        <v>1.33</v>
      </c>
      <c r="I9" s="43">
        <v>26.6</v>
      </c>
      <c r="J9" s="43">
        <v>141.25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7"/>
      <c r="F10" s="57"/>
      <c r="G10" s="57"/>
      <c r="H10" s="57"/>
      <c r="I10" s="57"/>
      <c r="J10" s="57"/>
      <c r="K10" s="44"/>
      <c r="L10" s="43"/>
    </row>
    <row r="11" spans="1:12" ht="15" x14ac:dyDescent="0.25">
      <c r="A11" s="23"/>
      <c r="B11" s="15"/>
      <c r="C11" s="11"/>
      <c r="D11" s="6" t="s">
        <v>145</v>
      </c>
      <c r="E11" s="42" t="s">
        <v>48</v>
      </c>
      <c r="F11" s="43" t="s">
        <v>47</v>
      </c>
      <c r="G11" s="43">
        <v>3</v>
      </c>
      <c r="H11" s="43">
        <v>1.1599999999999999</v>
      </c>
      <c r="I11" s="43">
        <v>20.56</v>
      </c>
      <c r="J11" s="43">
        <v>104.8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11.48</v>
      </c>
      <c r="H13" s="19">
        <f t="shared" si="0"/>
        <v>10.01</v>
      </c>
      <c r="I13" s="19">
        <f t="shared" si="0"/>
        <v>132.88</v>
      </c>
      <c r="J13" s="19">
        <f t="shared" si="0"/>
        <v>686.82999999999993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 t="s">
        <v>56</v>
      </c>
      <c r="G14" s="43">
        <v>1.6</v>
      </c>
      <c r="H14" s="43">
        <v>4.95</v>
      </c>
      <c r="I14" s="43">
        <v>12.58</v>
      </c>
      <c r="J14" s="43">
        <v>101.19</v>
      </c>
      <c r="K14" s="44" t="s">
        <v>57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 t="s">
        <v>58</v>
      </c>
      <c r="G15" s="43">
        <v>6.22</v>
      </c>
      <c r="H15" s="43">
        <v>5.91</v>
      </c>
      <c r="I15" s="43">
        <v>18.7</v>
      </c>
      <c r="J15" s="43">
        <v>153.25</v>
      </c>
      <c r="K15" s="44" t="s">
        <v>59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 t="s">
        <v>60</v>
      </c>
      <c r="G16" s="43">
        <v>8.83</v>
      </c>
      <c r="H16" s="43">
        <v>11.87</v>
      </c>
      <c r="I16" s="43">
        <v>9.6999999999999993</v>
      </c>
      <c r="J16" s="43">
        <v>186.57</v>
      </c>
      <c r="K16" s="44" t="s">
        <v>61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 t="s">
        <v>63</v>
      </c>
      <c r="G17" s="43">
        <v>6.45</v>
      </c>
      <c r="H17" s="43">
        <v>4.76</v>
      </c>
      <c r="I17" s="43">
        <v>41.27</v>
      </c>
      <c r="J17" s="43">
        <v>233.98</v>
      </c>
      <c r="K17" s="44" t="s">
        <v>64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 t="s">
        <v>42</v>
      </c>
      <c r="G18" s="43">
        <v>0.66</v>
      </c>
      <c r="H18" s="43">
        <v>0.27</v>
      </c>
      <c r="I18" s="43">
        <v>28.73</v>
      </c>
      <c r="J18" s="43">
        <v>132.5</v>
      </c>
      <c r="K18" s="44" t="s">
        <v>65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 t="s">
        <v>66</v>
      </c>
      <c r="G19" s="43">
        <v>1.5</v>
      </c>
      <c r="H19" s="43">
        <v>0.57999999999999996</v>
      </c>
      <c r="I19" s="43">
        <v>10.28</v>
      </c>
      <c r="J19" s="43">
        <v>52.4</v>
      </c>
      <c r="K19" s="44"/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55</v>
      </c>
      <c r="F20" s="43" t="s">
        <v>67</v>
      </c>
      <c r="G20" s="43">
        <v>1.66</v>
      </c>
      <c r="H20" s="43">
        <v>0.22</v>
      </c>
      <c r="I20" s="43">
        <v>10.6</v>
      </c>
      <c r="J20" s="43">
        <v>50.99</v>
      </c>
      <c r="K20" s="44"/>
      <c r="L20" s="43"/>
    </row>
    <row r="21" spans="1:12" ht="15" x14ac:dyDescent="0.25">
      <c r="A21" s="23"/>
      <c r="B21" s="15"/>
      <c r="C21" s="11"/>
      <c r="D21" s="6" t="s">
        <v>144</v>
      </c>
      <c r="E21" s="42" t="s">
        <v>52</v>
      </c>
      <c r="F21" s="43" t="s">
        <v>60</v>
      </c>
      <c r="G21" s="43">
        <v>7.79</v>
      </c>
      <c r="H21" s="43">
        <v>7.79</v>
      </c>
      <c r="I21" s="43">
        <v>11.79</v>
      </c>
      <c r="J21" s="43">
        <v>148.63</v>
      </c>
      <c r="K21" s="44" t="s">
        <v>62</v>
      </c>
      <c r="L21" s="43"/>
    </row>
    <row r="22" spans="1:12" ht="15" x14ac:dyDescent="0.25">
      <c r="A22" s="23"/>
      <c r="B22" s="15"/>
      <c r="C22" s="11"/>
      <c r="D22" s="58"/>
      <c r="E22" s="57"/>
      <c r="F22" s="57"/>
      <c r="G22" s="57"/>
      <c r="H22" s="57"/>
      <c r="I22" s="57"/>
      <c r="J22" s="57"/>
      <c r="K22" s="57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SUM(F14:F21)</f>
        <v>0</v>
      </c>
      <c r="G23" s="19">
        <f>SUM(G14:G21)</f>
        <v>34.71</v>
      </c>
      <c r="H23" s="19">
        <f>SUM(H14:H21)</f>
        <v>36.349999999999994</v>
      </c>
      <c r="I23" s="19">
        <f>SUM(I14:I21)</f>
        <v>143.65</v>
      </c>
      <c r="J23" s="19">
        <f>SUM(J14:J21)</f>
        <v>1059.51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3">G13+G23</f>
        <v>46.19</v>
      </c>
      <c r="H24" s="32">
        <f t="shared" si="3"/>
        <v>46.359999999999992</v>
      </c>
      <c r="I24" s="32">
        <f t="shared" si="3"/>
        <v>276.52999999999997</v>
      </c>
      <c r="J24" s="32">
        <f t="shared" si="3"/>
        <v>1746.34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 t="s">
        <v>40</v>
      </c>
      <c r="G25" s="40">
        <v>8.5</v>
      </c>
      <c r="H25" s="40">
        <v>7.33</v>
      </c>
      <c r="I25" s="40">
        <v>43.3</v>
      </c>
      <c r="J25" s="40">
        <v>272.14999999999998</v>
      </c>
      <c r="K25" s="41" t="s">
        <v>71</v>
      </c>
      <c r="L25" s="40"/>
    </row>
    <row r="26" spans="1:12" ht="15" x14ac:dyDescent="0.25">
      <c r="A26" s="14"/>
      <c r="B26" s="15"/>
      <c r="C26" s="11"/>
      <c r="D26" s="6" t="s">
        <v>22</v>
      </c>
      <c r="E26" s="42" t="s">
        <v>69</v>
      </c>
      <c r="F26" s="43" t="s">
        <v>72</v>
      </c>
      <c r="G26" s="43">
        <v>0.16</v>
      </c>
      <c r="H26" s="43">
        <v>0.01</v>
      </c>
      <c r="I26" s="43">
        <v>14.92</v>
      </c>
      <c r="J26" s="43">
        <v>61.56</v>
      </c>
      <c r="K26" s="44" t="s">
        <v>73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0.66</v>
      </c>
      <c r="H27" s="43">
        <v>0.27</v>
      </c>
      <c r="I27" s="43">
        <v>28.73</v>
      </c>
      <c r="J27" s="43">
        <v>132.5</v>
      </c>
      <c r="K27" s="44" t="s">
        <v>65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104.8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70</v>
      </c>
      <c r="F29" s="43">
        <v>100</v>
      </c>
      <c r="G29" s="43">
        <v>0.4</v>
      </c>
      <c r="H29" s="43">
        <v>0.4</v>
      </c>
      <c r="I29" s="43">
        <v>9.85</v>
      </c>
      <c r="J29" s="43">
        <v>44.62</v>
      </c>
      <c r="K29" s="44" t="s">
        <v>74</v>
      </c>
      <c r="L29" s="43"/>
    </row>
    <row r="30" spans="1:12" ht="15" x14ac:dyDescent="0.25">
      <c r="A30" s="14"/>
      <c r="B30" s="15"/>
      <c r="C30" s="11"/>
      <c r="D30" s="6"/>
      <c r="E30" s="57"/>
      <c r="F30" s="57"/>
      <c r="G30" s="57"/>
      <c r="H30" s="57"/>
      <c r="I30" s="57"/>
      <c r="J30" s="57"/>
      <c r="K30" s="57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340</v>
      </c>
      <c r="G32" s="19">
        <f t="shared" ref="G32" si="5">SUM(G25:G31)</f>
        <v>12.72</v>
      </c>
      <c r="H32" s="19">
        <f t="shared" ref="H32" si="6">SUM(H25:H31)</f>
        <v>9.17</v>
      </c>
      <c r="I32" s="19">
        <f t="shared" ref="I32" si="7">SUM(I25:I31)</f>
        <v>117.36</v>
      </c>
      <c r="J32" s="19">
        <f t="shared" ref="J32:L32" si="8">SUM(J25:J31)</f>
        <v>615.63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 t="s">
        <v>76</v>
      </c>
      <c r="G33" s="43">
        <v>0.48</v>
      </c>
      <c r="H33" s="43">
        <v>0.06</v>
      </c>
      <c r="I33" s="43">
        <v>1.5</v>
      </c>
      <c r="J33" s="43">
        <v>8.4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77</v>
      </c>
      <c r="F34" s="43" t="s">
        <v>40</v>
      </c>
      <c r="G34" s="43">
        <v>2.57</v>
      </c>
      <c r="H34" s="43">
        <v>6.17</v>
      </c>
      <c r="I34" s="43">
        <v>12.35</v>
      </c>
      <c r="J34" s="43">
        <v>118.41</v>
      </c>
      <c r="K34" s="44" t="s">
        <v>78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79</v>
      </c>
      <c r="F35" s="43" t="s">
        <v>60</v>
      </c>
      <c r="G35" s="43">
        <v>7.49</v>
      </c>
      <c r="H35" s="43">
        <v>7.68</v>
      </c>
      <c r="I35" s="43">
        <v>11.52</v>
      </c>
      <c r="J35" s="43">
        <v>152.44999999999999</v>
      </c>
      <c r="K35" s="44" t="s">
        <v>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83</v>
      </c>
      <c r="F36" s="43" t="s">
        <v>63</v>
      </c>
      <c r="G36" s="43">
        <v>3.86</v>
      </c>
      <c r="H36" s="43">
        <v>5.59</v>
      </c>
      <c r="I36" s="43">
        <v>26.34</v>
      </c>
      <c r="J36" s="43">
        <v>171.63</v>
      </c>
      <c r="K36" s="44" t="s">
        <v>84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 t="s">
        <v>42</v>
      </c>
      <c r="G37" s="43">
        <v>0.2</v>
      </c>
      <c r="H37" s="43">
        <v>0.2</v>
      </c>
      <c r="I37" s="43">
        <v>27.9</v>
      </c>
      <c r="J37" s="43">
        <v>115</v>
      </c>
      <c r="K37" s="44" t="s">
        <v>86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 t="s">
        <v>66</v>
      </c>
      <c r="G38" s="43">
        <v>1.5</v>
      </c>
      <c r="H38" s="43">
        <v>0.57999999999999996</v>
      </c>
      <c r="I38" s="43">
        <v>10.28</v>
      </c>
      <c r="J38" s="43">
        <v>52.4</v>
      </c>
      <c r="K38" s="44"/>
      <c r="L38" s="43"/>
    </row>
    <row r="39" spans="1:12" ht="25.5" x14ac:dyDescent="0.25">
      <c r="A39" s="14"/>
      <c r="B39" s="15"/>
      <c r="C39" s="11"/>
      <c r="D39" s="7" t="s">
        <v>32</v>
      </c>
      <c r="E39" s="42" t="s">
        <v>55</v>
      </c>
      <c r="F39" s="43" t="s">
        <v>67</v>
      </c>
      <c r="G39" s="43">
        <v>1.66</v>
      </c>
      <c r="H39" s="43">
        <v>0.22</v>
      </c>
      <c r="I39" s="43">
        <v>10.6</v>
      </c>
      <c r="J39" s="43">
        <v>50.99</v>
      </c>
      <c r="K39" s="44"/>
      <c r="L39" s="43"/>
    </row>
    <row r="40" spans="1:12" ht="15" x14ac:dyDescent="0.25">
      <c r="A40" s="14"/>
      <c r="B40" s="15"/>
      <c r="C40" s="11"/>
      <c r="D40" s="6" t="s">
        <v>144</v>
      </c>
      <c r="E40" s="42" t="s">
        <v>80</v>
      </c>
      <c r="F40" s="43" t="s">
        <v>81</v>
      </c>
      <c r="G40" s="43">
        <v>7.96</v>
      </c>
      <c r="H40" s="43">
        <v>23.92</v>
      </c>
      <c r="I40" s="43">
        <v>11.15</v>
      </c>
      <c r="J40" s="43">
        <v>291.02999999999997</v>
      </c>
      <c r="K40" s="44" t="s">
        <v>82</v>
      </c>
      <c r="L40" s="43"/>
    </row>
    <row r="41" spans="1:12" ht="15" x14ac:dyDescent="0.25">
      <c r="A41" s="14"/>
      <c r="B41" s="15"/>
      <c r="C41" s="11"/>
      <c r="D41" s="6"/>
      <c r="E41" s="57"/>
      <c r="F41" s="57"/>
      <c r="G41" s="57"/>
      <c r="H41" s="57"/>
      <c r="I41" s="57"/>
      <c r="J41" s="57"/>
      <c r="K41" s="57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SUM(F33:F40)</f>
        <v>0</v>
      </c>
      <c r="G42" s="19">
        <f>SUM(G33:G40)</f>
        <v>25.72</v>
      </c>
      <c r="H42" s="19">
        <f>SUM(H33:H40)</f>
        <v>44.42</v>
      </c>
      <c r="I42" s="19">
        <f>SUM(I33:I40)</f>
        <v>111.63999999999999</v>
      </c>
      <c r="J42" s="19">
        <f>SUM(J33:J40)</f>
        <v>960.31</v>
      </c>
      <c r="K42" s="25"/>
      <c r="L42" s="19">
        <f t="shared" ref="J42:L42" si="9"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340</v>
      </c>
      <c r="G43" s="32">
        <f t="shared" ref="G43" si="10">G32+G42</f>
        <v>38.44</v>
      </c>
      <c r="H43" s="32">
        <f t="shared" ref="H43" si="11">H32+H42</f>
        <v>53.59</v>
      </c>
      <c r="I43" s="32">
        <f t="shared" ref="I43" si="12">I32+I42</f>
        <v>229</v>
      </c>
      <c r="J43" s="32">
        <f t="shared" ref="J43:L43" si="13">J32+J42</f>
        <v>1575.94</v>
      </c>
      <c r="K43" s="32"/>
      <c r="L43" s="32">
        <f t="shared" si="13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 t="s">
        <v>40</v>
      </c>
      <c r="G44" s="40">
        <v>10.46</v>
      </c>
      <c r="H44" s="40">
        <v>8.58</v>
      </c>
      <c r="I44" s="40">
        <v>53.31</v>
      </c>
      <c r="J44" s="40">
        <v>333.06</v>
      </c>
      <c r="K44" s="41" t="s">
        <v>88</v>
      </c>
      <c r="L44" s="40"/>
    </row>
    <row r="45" spans="1:12" ht="15" x14ac:dyDescent="0.25">
      <c r="A45" s="23"/>
      <c r="B45" s="15"/>
      <c r="C45" s="11"/>
      <c r="D45" s="6" t="s">
        <v>22</v>
      </c>
      <c r="E45" s="42" t="s">
        <v>41</v>
      </c>
      <c r="F45" s="43" t="s">
        <v>42</v>
      </c>
      <c r="G45" s="43">
        <v>0.19</v>
      </c>
      <c r="H45" s="43">
        <v>0</v>
      </c>
      <c r="I45" s="43">
        <v>14.93</v>
      </c>
      <c r="J45" s="43">
        <v>60.46</v>
      </c>
      <c r="K45" s="44" t="s">
        <v>43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 t="s">
        <v>42</v>
      </c>
      <c r="G46" s="43">
        <v>0</v>
      </c>
      <c r="H46" s="43">
        <v>0</v>
      </c>
      <c r="I46" s="43">
        <v>23.3</v>
      </c>
      <c r="J46" s="43">
        <v>92.9</v>
      </c>
      <c r="K46" s="44" t="s">
        <v>45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 t="s">
        <v>47</v>
      </c>
      <c r="G47" s="43">
        <v>3</v>
      </c>
      <c r="H47" s="43">
        <v>1.1599999999999999</v>
      </c>
      <c r="I47" s="43">
        <v>20.56</v>
      </c>
      <c r="J47" s="43">
        <v>104.8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 t="s">
        <v>56</v>
      </c>
      <c r="G48" s="43">
        <v>0.4</v>
      </c>
      <c r="H48" s="43">
        <v>0.4</v>
      </c>
      <c r="I48" s="43">
        <v>9.85</v>
      </c>
      <c r="J48" s="43">
        <v>44.62</v>
      </c>
      <c r="K48" s="44" t="s">
        <v>74</v>
      </c>
      <c r="L48" s="43"/>
    </row>
    <row r="49" spans="1:12" ht="15" x14ac:dyDescent="0.25">
      <c r="A49" s="23"/>
      <c r="B49" s="15"/>
      <c r="C49" s="11"/>
      <c r="D49" s="6"/>
      <c r="E49" s="57"/>
      <c r="F49" s="57"/>
      <c r="G49" s="57"/>
      <c r="H49" s="57"/>
      <c r="I49" s="57"/>
      <c r="J49" s="57"/>
      <c r="K49" s="57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14.05</v>
      </c>
      <c r="H51" s="19">
        <f t="shared" ref="H51" si="15">SUM(H44:H50)</f>
        <v>10.14</v>
      </c>
      <c r="I51" s="19">
        <f t="shared" ref="I51" si="16">SUM(I44:I50)</f>
        <v>121.95</v>
      </c>
      <c r="J51" s="19">
        <f t="shared" ref="J51:L51" si="17">SUM(J44:J50)</f>
        <v>635.83999999999992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89</v>
      </c>
      <c r="F52" s="43" t="s">
        <v>56</v>
      </c>
      <c r="G52" s="43">
        <v>2.25</v>
      </c>
      <c r="H52" s="43">
        <v>5.13</v>
      </c>
      <c r="I52" s="43">
        <v>9.32</v>
      </c>
      <c r="J52" s="43">
        <v>95.91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90</v>
      </c>
      <c r="F53" s="43" t="s">
        <v>40</v>
      </c>
      <c r="G53" s="43">
        <v>2.87</v>
      </c>
      <c r="H53" s="43">
        <v>6.49</v>
      </c>
      <c r="I53" s="43">
        <v>16.59</v>
      </c>
      <c r="J53" s="43">
        <v>139.09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91</v>
      </c>
      <c r="F54" s="43" t="s">
        <v>60</v>
      </c>
      <c r="G54" s="43">
        <v>13.96</v>
      </c>
      <c r="H54" s="43">
        <v>17.190000000000001</v>
      </c>
      <c r="I54" s="43">
        <v>3.01</v>
      </c>
      <c r="J54" s="43">
        <v>227.88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93</v>
      </c>
      <c r="F55" s="43" t="s">
        <v>63</v>
      </c>
      <c r="G55" s="43">
        <v>10.58</v>
      </c>
      <c r="H55" s="43">
        <v>6.77</v>
      </c>
      <c r="I55" s="43">
        <v>47.89</v>
      </c>
      <c r="J55" s="43">
        <v>294.41000000000003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 t="s">
        <v>42</v>
      </c>
      <c r="G56" s="43">
        <v>0.66</v>
      </c>
      <c r="H56" s="43">
        <v>0.27</v>
      </c>
      <c r="I56" s="43">
        <v>28.73</v>
      </c>
      <c r="J56" s="43">
        <v>132.5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 t="s">
        <v>66</v>
      </c>
      <c r="G57" s="43">
        <v>1.5</v>
      </c>
      <c r="H57" s="43">
        <v>0.57999999999999996</v>
      </c>
      <c r="I57" s="43">
        <v>10.28</v>
      </c>
      <c r="J57" s="43">
        <v>52.4</v>
      </c>
      <c r="K57" s="44"/>
      <c r="L57" s="43"/>
    </row>
    <row r="58" spans="1:12" ht="25.5" x14ac:dyDescent="0.25">
      <c r="A58" s="23"/>
      <c r="B58" s="15"/>
      <c r="C58" s="11"/>
      <c r="D58" s="7" t="s">
        <v>32</v>
      </c>
      <c r="E58" s="42" t="s">
        <v>55</v>
      </c>
      <c r="F58" s="43" t="s">
        <v>67</v>
      </c>
      <c r="G58" s="43">
        <v>1.66</v>
      </c>
      <c r="H58" s="43">
        <v>0.22</v>
      </c>
      <c r="I58" s="43">
        <v>10.6</v>
      </c>
      <c r="J58" s="43">
        <v>50.99</v>
      </c>
      <c r="K58" s="44"/>
      <c r="L58" s="43"/>
    </row>
    <row r="59" spans="1:12" ht="15" x14ac:dyDescent="0.25">
      <c r="A59" s="23"/>
      <c r="B59" s="15"/>
      <c r="C59" s="11"/>
      <c r="D59" s="6" t="s">
        <v>144</v>
      </c>
      <c r="E59" s="42" t="s">
        <v>92</v>
      </c>
      <c r="F59" s="43" t="s">
        <v>56</v>
      </c>
      <c r="G59" s="43">
        <v>12.97</v>
      </c>
      <c r="H59" s="43">
        <v>5.42</v>
      </c>
      <c r="I59" s="43">
        <v>6.53</v>
      </c>
      <c r="J59" s="43">
        <v>127.38</v>
      </c>
      <c r="K59" s="44"/>
      <c r="L59" s="43"/>
    </row>
    <row r="60" spans="1:12" ht="15" x14ac:dyDescent="0.25">
      <c r="A60" s="23"/>
      <c r="B60" s="15"/>
      <c r="C60" s="11"/>
      <c r="D60" s="58"/>
      <c r="E60" s="57"/>
      <c r="F60" s="57"/>
      <c r="G60" s="57"/>
      <c r="H60" s="57"/>
      <c r="I60" s="57"/>
      <c r="J60" s="57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SUM(F52:F59)</f>
        <v>0</v>
      </c>
      <c r="G61" s="19">
        <f>SUM(G52:G59)</f>
        <v>46.45</v>
      </c>
      <c r="H61" s="19">
        <f>SUM(H52:H59)</f>
        <v>42.07</v>
      </c>
      <c r="I61" s="19">
        <f>SUM(I52:I59)</f>
        <v>132.94999999999999</v>
      </c>
      <c r="J61" s="19">
        <f>SUM(J52:J59)</f>
        <v>1120.56</v>
      </c>
      <c r="K61" s="25"/>
      <c r="L61" s="19">
        <f t="shared" ref="J61:L61" si="18"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19">G51+G61</f>
        <v>60.5</v>
      </c>
      <c r="H62" s="32">
        <f t="shared" ref="H62" si="20">H51+H61</f>
        <v>52.21</v>
      </c>
      <c r="I62" s="32">
        <f t="shared" ref="I62" si="21">I51+I61</f>
        <v>254.89999999999998</v>
      </c>
      <c r="J62" s="32">
        <f t="shared" ref="J62:L62" si="22">J51+J61</f>
        <v>1756.3999999999999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 t="s">
        <v>40</v>
      </c>
      <c r="G63" s="40">
        <v>10.050000000000001</v>
      </c>
      <c r="H63" s="40">
        <v>10.3</v>
      </c>
      <c r="I63" s="40">
        <v>40.98</v>
      </c>
      <c r="J63" s="40">
        <v>297.56</v>
      </c>
      <c r="K63" s="41" t="s">
        <v>71</v>
      </c>
      <c r="L63" s="40"/>
    </row>
    <row r="64" spans="1:12" ht="15" x14ac:dyDescent="0.25">
      <c r="A64" s="23"/>
      <c r="B64" s="15"/>
      <c r="C64" s="11"/>
      <c r="D64" s="6" t="s">
        <v>22</v>
      </c>
      <c r="E64" s="42" t="s">
        <v>41</v>
      </c>
      <c r="F64" s="43" t="s">
        <v>42</v>
      </c>
      <c r="G64" s="43">
        <v>0.19</v>
      </c>
      <c r="H64" s="43">
        <v>0</v>
      </c>
      <c r="I64" s="43">
        <v>14.93</v>
      </c>
      <c r="J64" s="43">
        <v>60.46</v>
      </c>
      <c r="K64" s="44" t="s">
        <v>43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 t="s">
        <v>42</v>
      </c>
      <c r="G65" s="43">
        <v>0</v>
      </c>
      <c r="H65" s="43">
        <v>0</v>
      </c>
      <c r="I65" s="43">
        <v>23.3</v>
      </c>
      <c r="J65" s="43">
        <v>92.9</v>
      </c>
      <c r="K65" s="44" t="s">
        <v>45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 t="s">
        <v>47</v>
      </c>
      <c r="G66" s="43">
        <v>1.06</v>
      </c>
      <c r="H66" s="43">
        <v>1.33</v>
      </c>
      <c r="I66" s="43">
        <v>26.6</v>
      </c>
      <c r="J66" s="43">
        <v>141.25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7"/>
      <c r="F67" s="57"/>
      <c r="G67" s="57"/>
      <c r="H67" s="57"/>
      <c r="I67" s="57"/>
      <c r="J67" s="57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48</v>
      </c>
      <c r="F68" s="43" t="s">
        <v>47</v>
      </c>
      <c r="G68" s="43">
        <v>3</v>
      </c>
      <c r="H68" s="43">
        <v>1.1599999999999999</v>
      </c>
      <c r="I68" s="43">
        <v>20.56</v>
      </c>
      <c r="J68" s="43">
        <v>104.8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14.3</v>
      </c>
      <c r="H70" s="19">
        <f t="shared" ref="H70" si="24">SUM(H63:H69)</f>
        <v>12.790000000000001</v>
      </c>
      <c r="I70" s="19">
        <f t="shared" ref="I70" si="25">SUM(I63:I69)</f>
        <v>126.37</v>
      </c>
      <c r="J70" s="19">
        <f t="shared" ref="J70:L70" si="26">SUM(J63:J69)</f>
        <v>696.96999999999991</v>
      </c>
      <c r="K70" s="25"/>
      <c r="L70" s="19">
        <f t="shared" si="26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 t="s">
        <v>76</v>
      </c>
      <c r="G71" s="43">
        <v>0.48</v>
      </c>
      <c r="H71" s="43">
        <v>0.06</v>
      </c>
      <c r="I71" s="43">
        <v>1.02</v>
      </c>
      <c r="J71" s="43">
        <v>7.8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 t="s">
        <v>58</v>
      </c>
      <c r="G72" s="43">
        <v>5.84</v>
      </c>
      <c r="H72" s="43">
        <v>5.99</v>
      </c>
      <c r="I72" s="43">
        <v>18.489999999999998</v>
      </c>
      <c r="J72" s="43">
        <v>153.06</v>
      </c>
      <c r="K72" s="44" t="s">
        <v>59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 t="s">
        <v>81</v>
      </c>
      <c r="G73" s="43">
        <v>7.96</v>
      </c>
      <c r="H73" s="43">
        <v>23.92</v>
      </c>
      <c r="I73" s="43">
        <v>11.15</v>
      </c>
      <c r="J73" s="43">
        <v>291.02999999999997</v>
      </c>
      <c r="K73" s="44" t="s">
        <v>82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100</v>
      </c>
      <c r="F74" s="43" t="s">
        <v>63</v>
      </c>
      <c r="G74" s="43">
        <v>4.3</v>
      </c>
      <c r="H74" s="43">
        <v>4.6100000000000003</v>
      </c>
      <c r="I74" s="43">
        <v>45.26</v>
      </c>
      <c r="J74" s="43">
        <v>239.77</v>
      </c>
      <c r="K74" s="44" t="s">
        <v>101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 t="s">
        <v>42</v>
      </c>
      <c r="G75" s="43">
        <v>0.66</v>
      </c>
      <c r="H75" s="43">
        <v>0.27</v>
      </c>
      <c r="I75" s="43">
        <v>28.73</v>
      </c>
      <c r="J75" s="43">
        <v>132.5</v>
      </c>
      <c r="K75" s="44" t="s">
        <v>65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 t="s">
        <v>66</v>
      </c>
      <c r="G76" s="43">
        <v>1.5</v>
      </c>
      <c r="H76" s="43">
        <v>0.57999999999999996</v>
      </c>
      <c r="I76" s="43">
        <v>10.28</v>
      </c>
      <c r="J76" s="43">
        <v>52.4</v>
      </c>
      <c r="K76" s="44"/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55</v>
      </c>
      <c r="F77" s="43" t="s">
        <v>67</v>
      </c>
      <c r="G77" s="43">
        <v>1.66</v>
      </c>
      <c r="H77" s="43">
        <v>0.22</v>
      </c>
      <c r="I77" s="43">
        <v>10.6</v>
      </c>
      <c r="J77" s="43">
        <v>50.99</v>
      </c>
      <c r="K77" s="44"/>
      <c r="L77" s="43"/>
    </row>
    <row r="78" spans="1:12" ht="15" x14ac:dyDescent="0.25">
      <c r="A78" s="23"/>
      <c r="B78" s="15"/>
      <c r="C78" s="11"/>
      <c r="D78" s="6" t="s">
        <v>144</v>
      </c>
      <c r="E78" s="42" t="s">
        <v>97</v>
      </c>
      <c r="F78" s="43" t="s">
        <v>98</v>
      </c>
      <c r="G78" s="43">
        <v>11.04</v>
      </c>
      <c r="H78" s="43">
        <v>6.35</v>
      </c>
      <c r="I78" s="43">
        <v>6.48</v>
      </c>
      <c r="J78" s="43">
        <v>128.01</v>
      </c>
      <c r="K78" s="44" t="s">
        <v>99</v>
      </c>
      <c r="L78" s="43"/>
    </row>
    <row r="79" spans="1:12" ht="15" x14ac:dyDescent="0.25">
      <c r="A79" s="23"/>
      <c r="B79" s="15"/>
      <c r="C79" s="11"/>
      <c r="D79" s="58"/>
      <c r="E79" s="57"/>
      <c r="F79" s="57"/>
      <c r="G79" s="57"/>
      <c r="H79" s="57"/>
      <c r="I79" s="57"/>
      <c r="J79" s="57"/>
      <c r="K79" s="57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SUM(F71:F78)</f>
        <v>0</v>
      </c>
      <c r="G80" s="19">
        <f>SUM(G71:G78)</f>
        <v>33.44</v>
      </c>
      <c r="H80" s="19">
        <f>SUM(H71:H78)</f>
        <v>42.000000000000007</v>
      </c>
      <c r="I80" s="19">
        <f>SUM(I71:I78)</f>
        <v>132.01</v>
      </c>
      <c r="J80" s="19">
        <f>SUM(J71:J78)</f>
        <v>1055.56</v>
      </c>
      <c r="K80" s="25"/>
      <c r="L80" s="19">
        <f t="shared" ref="J80:L80" si="27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28">G70+G80</f>
        <v>47.739999999999995</v>
      </c>
      <c r="H81" s="32">
        <f t="shared" ref="H81" si="29">H70+H80</f>
        <v>54.790000000000006</v>
      </c>
      <c r="I81" s="32">
        <f t="shared" ref="I81" si="30">I70+I80</f>
        <v>258.38</v>
      </c>
      <c r="J81" s="32">
        <f t="shared" ref="J81:L81" si="31">J70+J80</f>
        <v>1752.5299999999997</v>
      </c>
      <c r="K81" s="32"/>
      <c r="L81" s="32">
        <f t="shared" si="3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 t="s">
        <v>40</v>
      </c>
      <c r="G82" s="40">
        <v>7.41</v>
      </c>
      <c r="H82" s="40">
        <v>7.83</v>
      </c>
      <c r="I82" s="40">
        <v>42.07</v>
      </c>
      <c r="J82" s="40">
        <v>269.25</v>
      </c>
      <c r="K82" s="41" t="s">
        <v>103</v>
      </c>
      <c r="L82" s="40"/>
    </row>
    <row r="83" spans="1:12" ht="15" x14ac:dyDescent="0.25">
      <c r="A83" s="23"/>
      <c r="B83" s="15"/>
      <c r="C83" s="11"/>
      <c r="D83" s="6" t="s">
        <v>22</v>
      </c>
      <c r="E83" s="42" t="s">
        <v>104</v>
      </c>
      <c r="F83" s="43" t="s">
        <v>42</v>
      </c>
      <c r="G83" s="43">
        <v>3.75</v>
      </c>
      <c r="H83" s="43">
        <v>3.01</v>
      </c>
      <c r="I83" s="43">
        <v>24.41</v>
      </c>
      <c r="J83" s="43">
        <v>141</v>
      </c>
      <c r="K83" s="44" t="s">
        <v>105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 t="s">
        <v>42</v>
      </c>
      <c r="G84" s="43">
        <v>0.66</v>
      </c>
      <c r="H84" s="43">
        <v>0.27</v>
      </c>
      <c r="I84" s="43">
        <v>28.73</v>
      </c>
      <c r="J84" s="43">
        <v>132.5</v>
      </c>
      <c r="K84" s="44" t="s">
        <v>65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 t="s">
        <v>47</v>
      </c>
      <c r="G85" s="43">
        <v>3</v>
      </c>
      <c r="H85" s="43">
        <v>1.1599999999999999</v>
      </c>
      <c r="I85" s="43">
        <v>20.56</v>
      </c>
      <c r="J85" s="43">
        <v>104.8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2">SUM(G82:G88)</f>
        <v>14.82</v>
      </c>
      <c r="H89" s="19">
        <f t="shared" ref="H89" si="33">SUM(H82:H88)</f>
        <v>12.27</v>
      </c>
      <c r="I89" s="19">
        <f t="shared" ref="I89" si="34">SUM(I82:I88)</f>
        <v>115.77000000000001</v>
      </c>
      <c r="J89" s="19">
        <f t="shared" ref="J89:L89" si="35">SUM(J82:J88)</f>
        <v>647.54999999999995</v>
      </c>
      <c r="K89" s="25"/>
      <c r="L89" s="19">
        <f t="shared" si="3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 t="s">
        <v>56</v>
      </c>
      <c r="G90" s="43">
        <v>1.6</v>
      </c>
      <c r="H90" s="43">
        <v>4.95</v>
      </c>
      <c r="I90" s="43">
        <v>12.58</v>
      </c>
      <c r="J90" s="43">
        <v>101.19</v>
      </c>
      <c r="K90" s="44" t="s">
        <v>57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106</v>
      </c>
      <c r="F91" s="43" t="s">
        <v>107</v>
      </c>
      <c r="G91" s="43">
        <v>3.68</v>
      </c>
      <c r="H91" s="43">
        <v>3.74</v>
      </c>
      <c r="I91" s="43">
        <v>20.18</v>
      </c>
      <c r="J91" s="43">
        <v>129.49</v>
      </c>
      <c r="K91" s="44" t="s">
        <v>56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108</v>
      </c>
      <c r="F92" s="43" t="s">
        <v>60</v>
      </c>
      <c r="G92" s="43">
        <v>14.48</v>
      </c>
      <c r="H92" s="43">
        <v>12.68</v>
      </c>
      <c r="I92" s="43">
        <v>3.96</v>
      </c>
      <c r="J92" s="43">
        <v>192.5</v>
      </c>
      <c r="K92" s="44" t="s">
        <v>109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 t="s">
        <v>63</v>
      </c>
      <c r="G93" s="43">
        <v>6.45</v>
      </c>
      <c r="H93" s="43">
        <v>4.76</v>
      </c>
      <c r="I93" s="43">
        <v>41.27</v>
      </c>
      <c r="J93" s="43">
        <v>233.98</v>
      </c>
      <c r="K93" s="44" t="s">
        <v>64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 t="s">
        <v>42</v>
      </c>
      <c r="G94" s="43">
        <v>0.6</v>
      </c>
      <c r="H94" s="43">
        <v>0.1</v>
      </c>
      <c r="I94" s="43">
        <v>31.7</v>
      </c>
      <c r="J94" s="43">
        <v>131</v>
      </c>
      <c r="K94" s="44" t="s">
        <v>45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 t="s">
        <v>66</v>
      </c>
      <c r="G95" s="43">
        <v>1.5</v>
      </c>
      <c r="H95" s="43">
        <v>0.57999999999999996</v>
      </c>
      <c r="I95" s="43">
        <v>10.28</v>
      </c>
      <c r="J95" s="43">
        <v>52.4</v>
      </c>
      <c r="K95" s="44"/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55</v>
      </c>
      <c r="F96" s="43" t="s">
        <v>67</v>
      </c>
      <c r="G96" s="43">
        <v>1.66</v>
      </c>
      <c r="H96" s="43">
        <v>0.22</v>
      </c>
      <c r="I96" s="43">
        <v>10.6</v>
      </c>
      <c r="J96" s="43">
        <v>50.99</v>
      </c>
      <c r="K96" s="44"/>
      <c r="L96" s="43"/>
    </row>
    <row r="97" spans="1:12" ht="15" x14ac:dyDescent="0.25">
      <c r="A97" s="23"/>
      <c r="B97" s="15"/>
      <c r="C97" s="11"/>
      <c r="D97" s="6" t="s">
        <v>144</v>
      </c>
      <c r="E97" s="42" t="s">
        <v>110</v>
      </c>
      <c r="F97" s="43" t="s">
        <v>56</v>
      </c>
      <c r="G97" s="43">
        <v>10.26</v>
      </c>
      <c r="H97" s="43">
        <v>5.41</v>
      </c>
      <c r="I97" s="43">
        <v>5.89</v>
      </c>
      <c r="J97" s="43">
        <v>114.49</v>
      </c>
      <c r="K97" s="44" t="s">
        <v>111</v>
      </c>
      <c r="L97" s="43"/>
    </row>
    <row r="98" spans="1:12" ht="15" x14ac:dyDescent="0.25">
      <c r="A98" s="23"/>
      <c r="B98" s="15"/>
      <c r="C98" s="11"/>
      <c r="D98" s="6"/>
      <c r="E98" s="57"/>
      <c r="F98" s="57"/>
      <c r="G98" s="57"/>
      <c r="H98" s="57"/>
      <c r="I98" s="57"/>
      <c r="J98" s="57"/>
      <c r="K98" s="57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SUM(F90:F97)</f>
        <v>0</v>
      </c>
      <c r="G99" s="19">
        <f>SUM(G90:G97)</f>
        <v>40.230000000000004</v>
      </c>
      <c r="H99" s="19">
        <f>SUM(H90:H97)</f>
        <v>32.44</v>
      </c>
      <c r="I99" s="19">
        <f>SUM(I90:I97)</f>
        <v>136.46</v>
      </c>
      <c r="J99" s="19">
        <f>SUM(J90:J97)</f>
        <v>1006.04</v>
      </c>
      <c r="K99" s="25"/>
      <c r="L99" s="19">
        <f t="shared" ref="J99:L99" si="36"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37">G89+G99</f>
        <v>55.050000000000004</v>
      </c>
      <c r="H100" s="32">
        <f t="shared" ref="H100" si="38">H89+H99</f>
        <v>44.709999999999994</v>
      </c>
      <c r="I100" s="32">
        <f t="shared" ref="I100" si="39">I89+I99</f>
        <v>252.23000000000002</v>
      </c>
      <c r="J100" s="32">
        <f t="shared" ref="J100:L100" si="40">J89+J99</f>
        <v>1653.59</v>
      </c>
      <c r="K100" s="32"/>
      <c r="L100" s="32">
        <f t="shared" si="4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112</v>
      </c>
      <c r="F101" s="40" t="s">
        <v>58</v>
      </c>
      <c r="G101" s="40">
        <v>5.7</v>
      </c>
      <c r="H101" s="40">
        <v>4.9000000000000004</v>
      </c>
      <c r="I101" s="40">
        <v>21.7</v>
      </c>
      <c r="J101" s="40">
        <v>155</v>
      </c>
      <c r="K101" s="41" t="s">
        <v>113</v>
      </c>
      <c r="L101" s="40"/>
    </row>
    <row r="102" spans="1:12" ht="15" x14ac:dyDescent="0.25">
      <c r="A102" s="23"/>
      <c r="B102" s="15"/>
      <c r="C102" s="11"/>
      <c r="D102" s="6" t="s">
        <v>22</v>
      </c>
      <c r="E102" s="42" t="s">
        <v>69</v>
      </c>
      <c r="F102" s="43" t="s">
        <v>72</v>
      </c>
      <c r="G102" s="43">
        <v>0.16</v>
      </c>
      <c r="H102" s="43">
        <v>0.01</v>
      </c>
      <c r="I102" s="43">
        <v>14.92</v>
      </c>
      <c r="J102" s="43">
        <v>61.56</v>
      </c>
      <c r="K102" s="44" t="s">
        <v>73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 t="s">
        <v>42</v>
      </c>
      <c r="G103" s="43">
        <v>0</v>
      </c>
      <c r="H103" s="43">
        <v>0</v>
      </c>
      <c r="I103" s="43">
        <v>23.3</v>
      </c>
      <c r="J103" s="43">
        <v>92.9</v>
      </c>
      <c r="K103" s="44" t="s">
        <v>45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 t="s">
        <v>47</v>
      </c>
      <c r="G104" s="43">
        <v>1.06</v>
      </c>
      <c r="H104" s="43">
        <v>1.33</v>
      </c>
      <c r="I104" s="43">
        <v>26.6</v>
      </c>
      <c r="J104" s="43">
        <v>141.25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 t="s">
        <v>47</v>
      </c>
      <c r="G105" s="43">
        <v>3</v>
      </c>
      <c r="H105" s="43">
        <v>1.1599999999999999</v>
      </c>
      <c r="I105" s="43">
        <v>20.56</v>
      </c>
      <c r="J105" s="43">
        <v>104.8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1">SUM(G101:G107)</f>
        <v>9.92</v>
      </c>
      <c r="H108" s="19">
        <f t="shared" si="41"/>
        <v>7.4</v>
      </c>
      <c r="I108" s="19">
        <f t="shared" si="41"/>
        <v>107.08000000000001</v>
      </c>
      <c r="J108" s="19">
        <f t="shared" si="41"/>
        <v>555.51</v>
      </c>
      <c r="K108" s="25"/>
      <c r="L108" s="19">
        <f t="shared" ref="L108" si="4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114</v>
      </c>
      <c r="F109" s="43" t="s">
        <v>56</v>
      </c>
      <c r="G109" s="43">
        <v>1.1200000000000001</v>
      </c>
      <c r="H109" s="43">
        <v>8.1300000000000008</v>
      </c>
      <c r="I109" s="43">
        <v>10.78</v>
      </c>
      <c r="J109" s="43">
        <v>121.84</v>
      </c>
      <c r="K109" s="44" t="s">
        <v>115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116</v>
      </c>
      <c r="F110" s="43" t="s">
        <v>40</v>
      </c>
      <c r="G110" s="43">
        <v>2.44</v>
      </c>
      <c r="H110" s="43">
        <v>6.23</v>
      </c>
      <c r="I110" s="43">
        <v>6.59</v>
      </c>
      <c r="J110" s="43">
        <v>95.55</v>
      </c>
      <c r="K110" s="44" t="s">
        <v>117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 t="s">
        <v>119</v>
      </c>
      <c r="G111" s="43">
        <v>24.83</v>
      </c>
      <c r="H111" s="43">
        <v>31.99</v>
      </c>
      <c r="I111" s="43">
        <v>43.42</v>
      </c>
      <c r="J111" s="43">
        <v>561.22</v>
      </c>
      <c r="K111" s="44" t="s">
        <v>120</v>
      </c>
      <c r="L111" s="43"/>
    </row>
    <row r="112" spans="1:12" ht="15" x14ac:dyDescent="0.25">
      <c r="A112" s="23"/>
      <c r="B112" s="15"/>
      <c r="C112" s="11"/>
      <c r="D112" s="7" t="s">
        <v>29</v>
      </c>
      <c r="E112" s="57"/>
      <c r="F112" s="57"/>
      <c r="G112" s="57"/>
      <c r="H112" s="57"/>
      <c r="I112" s="57"/>
      <c r="J112" s="57"/>
      <c r="K112" s="57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123</v>
      </c>
      <c r="F113" s="43" t="s">
        <v>42</v>
      </c>
      <c r="G113" s="43">
        <v>0.16</v>
      </c>
      <c r="H113" s="43">
        <v>0.16</v>
      </c>
      <c r="I113" s="43">
        <v>27.04</v>
      </c>
      <c r="J113" s="43">
        <v>111.12</v>
      </c>
      <c r="K113" s="44" t="s">
        <v>124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 t="s">
        <v>66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/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55</v>
      </c>
      <c r="F115" s="43" t="s">
        <v>67</v>
      </c>
      <c r="G115" s="43">
        <v>1.66</v>
      </c>
      <c r="H115" s="43">
        <v>0.22</v>
      </c>
      <c r="I115" s="43">
        <v>10.6</v>
      </c>
      <c r="J115" s="43">
        <v>50.99</v>
      </c>
      <c r="K115" s="44"/>
      <c r="L115" s="43"/>
    </row>
    <row r="116" spans="1:12" ht="15" x14ac:dyDescent="0.25">
      <c r="A116" s="23"/>
      <c r="B116" s="15"/>
      <c r="C116" s="11"/>
      <c r="D116" s="6" t="s">
        <v>144</v>
      </c>
      <c r="E116" s="42" t="s">
        <v>121</v>
      </c>
      <c r="F116" s="43" t="s">
        <v>119</v>
      </c>
      <c r="G116" s="43">
        <v>14.74</v>
      </c>
      <c r="H116" s="43">
        <v>11.3</v>
      </c>
      <c r="I116" s="43">
        <v>17.86</v>
      </c>
      <c r="J116" s="43">
        <v>230.67</v>
      </c>
      <c r="K116" s="44" t="s">
        <v>122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3">SUM(G109:G117)</f>
        <v>46.449999999999996</v>
      </c>
      <c r="H118" s="19">
        <f t="shared" si="43"/>
        <v>58.61</v>
      </c>
      <c r="I118" s="19">
        <f t="shared" si="43"/>
        <v>126.57</v>
      </c>
      <c r="J118" s="19">
        <f t="shared" si="43"/>
        <v>1223.79</v>
      </c>
      <c r="K118" s="25"/>
      <c r="L118" s="19">
        <f t="shared" ref="L118" si="4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45">G108+G118</f>
        <v>56.37</v>
      </c>
      <c r="H119" s="32">
        <f t="shared" ref="H119" si="46">H108+H118</f>
        <v>66.010000000000005</v>
      </c>
      <c r="I119" s="32">
        <f t="shared" ref="I119" si="47">I108+I118</f>
        <v>233.65</v>
      </c>
      <c r="J119" s="32">
        <f t="shared" ref="J119:L119" si="48">J108+J118</f>
        <v>1779.3</v>
      </c>
      <c r="K119" s="32"/>
      <c r="L119" s="32">
        <f t="shared" si="4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 t="s">
        <v>40</v>
      </c>
      <c r="G120" s="40">
        <v>7.23</v>
      </c>
      <c r="H120" s="40">
        <v>7.52</v>
      </c>
      <c r="I120" s="40">
        <v>47.49</v>
      </c>
      <c r="J120" s="40">
        <v>287.42</v>
      </c>
      <c r="K120" s="41" t="s">
        <v>71</v>
      </c>
      <c r="L120" s="40"/>
    </row>
    <row r="121" spans="1:12" ht="15" x14ac:dyDescent="0.25">
      <c r="A121" s="14"/>
      <c r="B121" s="15"/>
      <c r="C121" s="11"/>
      <c r="D121" s="6" t="s">
        <v>22</v>
      </c>
      <c r="E121" s="42" t="s">
        <v>41</v>
      </c>
      <c r="F121" s="43" t="s">
        <v>42</v>
      </c>
      <c r="G121" s="43">
        <v>0.1</v>
      </c>
      <c r="H121" s="43">
        <v>0</v>
      </c>
      <c r="I121" s="43">
        <v>14.72</v>
      </c>
      <c r="J121" s="43">
        <v>59.25</v>
      </c>
      <c r="K121" s="44" t="s">
        <v>125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 t="s">
        <v>42</v>
      </c>
      <c r="G122" s="43">
        <v>0.66</v>
      </c>
      <c r="H122" s="43">
        <v>0.27</v>
      </c>
      <c r="I122" s="43">
        <v>28.73</v>
      </c>
      <c r="J122" s="43">
        <v>132.5</v>
      </c>
      <c r="K122" s="44" t="s">
        <v>126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 t="s">
        <v>47</v>
      </c>
      <c r="G123" s="43">
        <v>3</v>
      </c>
      <c r="H123" s="43">
        <v>1.1599999999999999</v>
      </c>
      <c r="I123" s="43">
        <v>20.56</v>
      </c>
      <c r="J123" s="43">
        <v>104.8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70</v>
      </c>
      <c r="F124" s="43" t="s">
        <v>56</v>
      </c>
      <c r="G124" s="43">
        <v>0.4</v>
      </c>
      <c r="H124" s="43">
        <v>0.4</v>
      </c>
      <c r="I124" s="43">
        <v>9.86</v>
      </c>
      <c r="J124" s="43">
        <v>44.64</v>
      </c>
      <c r="K124" s="44" t="s">
        <v>74</v>
      </c>
      <c r="L124" s="43"/>
    </row>
    <row r="125" spans="1:12" ht="15" x14ac:dyDescent="0.25">
      <c r="A125" s="14"/>
      <c r="B125" s="15"/>
      <c r="C125" s="11"/>
      <c r="D125" s="6"/>
      <c r="E125" s="57"/>
      <c r="F125" s="57"/>
      <c r="G125" s="57"/>
      <c r="H125" s="57"/>
      <c r="I125" s="57"/>
      <c r="J125" s="57"/>
      <c r="K125" s="57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9">SUM(G120:G126)</f>
        <v>11.39</v>
      </c>
      <c r="H127" s="19">
        <f t="shared" si="49"/>
        <v>9.35</v>
      </c>
      <c r="I127" s="19">
        <f t="shared" si="49"/>
        <v>121.36</v>
      </c>
      <c r="J127" s="19">
        <f t="shared" si="49"/>
        <v>628.61</v>
      </c>
      <c r="K127" s="25"/>
      <c r="L127" s="19">
        <f t="shared" ref="L127" si="5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 t="s">
        <v>76</v>
      </c>
      <c r="G128" s="43">
        <v>0.48</v>
      </c>
      <c r="H128" s="43">
        <v>0.06</v>
      </c>
      <c r="I128" s="43">
        <v>1.02</v>
      </c>
      <c r="J128" s="43">
        <v>7.8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 t="s">
        <v>58</v>
      </c>
      <c r="G129" s="43">
        <v>6.22</v>
      </c>
      <c r="H129" s="43">
        <v>5.91</v>
      </c>
      <c r="I129" s="43">
        <v>18.7</v>
      </c>
      <c r="J129" s="43">
        <v>153.25</v>
      </c>
      <c r="K129" s="44" t="s">
        <v>59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 t="s">
        <v>60</v>
      </c>
      <c r="G130" s="43">
        <v>7.49</v>
      </c>
      <c r="H130" s="43">
        <v>7.68</v>
      </c>
      <c r="I130" s="43">
        <v>11.52</v>
      </c>
      <c r="J130" s="43">
        <v>152.44999999999999</v>
      </c>
      <c r="K130" s="44" t="s">
        <v>62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83</v>
      </c>
      <c r="F131" s="43" t="s">
        <v>63</v>
      </c>
      <c r="G131" s="43">
        <v>3.86</v>
      </c>
      <c r="H131" s="43">
        <v>5.59</v>
      </c>
      <c r="I131" s="43">
        <v>26.34</v>
      </c>
      <c r="J131" s="43">
        <v>171.63</v>
      </c>
      <c r="K131" s="44" t="s">
        <v>84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 t="s">
        <v>42</v>
      </c>
      <c r="G132" s="43">
        <v>0</v>
      </c>
      <c r="H132" s="43">
        <v>0</v>
      </c>
      <c r="I132" s="43">
        <v>19.36</v>
      </c>
      <c r="J132" s="43">
        <v>77.41</v>
      </c>
      <c r="K132" s="44" t="s">
        <v>127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 t="s">
        <v>66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/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55</v>
      </c>
      <c r="F134" s="43" t="s">
        <v>67</v>
      </c>
      <c r="G134" s="43">
        <v>1.66</v>
      </c>
      <c r="H134" s="43">
        <v>0.22</v>
      </c>
      <c r="I134" s="43">
        <v>10.6</v>
      </c>
      <c r="J134" s="43">
        <v>50.99</v>
      </c>
      <c r="K134" s="44"/>
      <c r="L134" s="43"/>
    </row>
    <row r="135" spans="1:12" ht="15" x14ac:dyDescent="0.25">
      <c r="A135" s="14"/>
      <c r="B135" s="15"/>
      <c r="C135" s="11"/>
      <c r="D135" s="6" t="s">
        <v>144</v>
      </c>
      <c r="E135" s="42" t="s">
        <v>80</v>
      </c>
      <c r="F135" s="43" t="s">
        <v>81</v>
      </c>
      <c r="G135" s="43">
        <v>7.96</v>
      </c>
      <c r="H135" s="43">
        <v>23.92</v>
      </c>
      <c r="I135" s="43">
        <v>11.15</v>
      </c>
      <c r="J135" s="43">
        <v>291.02999999999997</v>
      </c>
      <c r="K135" s="44" t="s">
        <v>82</v>
      </c>
      <c r="L135" s="43"/>
    </row>
    <row r="136" spans="1:12" ht="15" x14ac:dyDescent="0.25">
      <c r="A136" s="14"/>
      <c r="B136" s="15"/>
      <c r="C136" s="11"/>
      <c r="D136" s="6"/>
      <c r="E136" s="57"/>
      <c r="F136" s="57"/>
      <c r="G136" s="57"/>
      <c r="H136" s="57"/>
      <c r="I136" s="57"/>
      <c r="J136" s="57"/>
      <c r="K136" s="57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SUM(F128:F135)</f>
        <v>0</v>
      </c>
      <c r="G137" s="19">
        <f>SUM(G128:G135)</f>
        <v>29.17</v>
      </c>
      <c r="H137" s="19">
        <f>SUM(H128:H135)</f>
        <v>43.959999999999994</v>
      </c>
      <c r="I137" s="19">
        <f>SUM(I128:I135)</f>
        <v>108.97</v>
      </c>
      <c r="J137" s="19">
        <f>SUM(J128:J135)</f>
        <v>956.95999999999992</v>
      </c>
      <c r="K137" s="25"/>
      <c r="L137" s="19">
        <f t="shared" ref="L137" si="5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52">G127+G137</f>
        <v>40.56</v>
      </c>
      <c r="H138" s="32">
        <f t="shared" ref="H138" si="53">H127+H137</f>
        <v>53.309999999999995</v>
      </c>
      <c r="I138" s="32">
        <f t="shared" ref="I138" si="54">I127+I137</f>
        <v>230.32999999999998</v>
      </c>
      <c r="J138" s="32">
        <f t="shared" ref="J138:L138" si="55">J127+J137</f>
        <v>1585.57</v>
      </c>
      <c r="K138" s="32"/>
      <c r="L138" s="32">
        <f t="shared" si="55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 t="s">
        <v>40</v>
      </c>
      <c r="G139" s="40">
        <v>10.46</v>
      </c>
      <c r="H139" s="40">
        <v>8.58</v>
      </c>
      <c r="I139" s="40">
        <v>53.31</v>
      </c>
      <c r="J139" s="40">
        <v>333.06</v>
      </c>
      <c r="K139" s="41" t="s">
        <v>88</v>
      </c>
      <c r="L139" s="40"/>
    </row>
    <row r="140" spans="1:12" ht="15" x14ac:dyDescent="0.25">
      <c r="A140" s="23"/>
      <c r="B140" s="15"/>
      <c r="C140" s="11"/>
      <c r="D140" s="6" t="s">
        <v>22</v>
      </c>
      <c r="E140" s="42" t="s">
        <v>41</v>
      </c>
      <c r="F140" s="43" t="s">
        <v>42</v>
      </c>
      <c r="G140" s="43">
        <v>0.19</v>
      </c>
      <c r="H140" s="43">
        <v>0</v>
      </c>
      <c r="I140" s="43">
        <v>14.93</v>
      </c>
      <c r="J140" s="43">
        <v>60.46</v>
      </c>
      <c r="K140" s="44" t="s">
        <v>43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 t="s">
        <v>42</v>
      </c>
      <c r="G141" s="43">
        <v>0.6</v>
      </c>
      <c r="H141" s="43">
        <v>0.1</v>
      </c>
      <c r="I141" s="43">
        <v>31.7</v>
      </c>
      <c r="J141" s="43">
        <v>131</v>
      </c>
      <c r="K141" s="44" t="s">
        <v>45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 t="s">
        <v>47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6">SUM(G139:G145)</f>
        <v>14.25</v>
      </c>
      <c r="H146" s="19">
        <f t="shared" si="56"/>
        <v>9.84</v>
      </c>
      <c r="I146" s="19">
        <f t="shared" si="56"/>
        <v>120.50000000000001</v>
      </c>
      <c r="J146" s="19">
        <f t="shared" si="56"/>
        <v>629.31999999999994</v>
      </c>
      <c r="K146" s="25"/>
      <c r="L146" s="19">
        <f t="shared" ref="L146" si="5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 t="s">
        <v>76</v>
      </c>
      <c r="G147" s="43">
        <v>0.48</v>
      </c>
      <c r="H147" s="43">
        <v>0.06</v>
      </c>
      <c r="I147" s="43">
        <v>1.5</v>
      </c>
      <c r="J147" s="43">
        <v>8.4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 t="s">
        <v>40</v>
      </c>
      <c r="G148" s="43">
        <v>2.57</v>
      </c>
      <c r="H148" s="43">
        <v>6.17</v>
      </c>
      <c r="I148" s="43">
        <v>12.35</v>
      </c>
      <c r="J148" s="43">
        <v>118.41</v>
      </c>
      <c r="K148" s="44" t="s">
        <v>78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 t="s">
        <v>60</v>
      </c>
      <c r="G149" s="43">
        <v>13.96</v>
      </c>
      <c r="H149" s="43">
        <v>17.190000000000001</v>
      </c>
      <c r="I149" s="43">
        <v>3.01</v>
      </c>
      <c r="J149" s="43">
        <v>227.88</v>
      </c>
      <c r="K149" s="44" t="s">
        <v>128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100</v>
      </c>
      <c r="F150" s="43" t="s">
        <v>63</v>
      </c>
      <c r="G150" s="43">
        <v>4.3</v>
      </c>
      <c r="H150" s="43">
        <v>4.6100000000000003</v>
      </c>
      <c r="I150" s="43">
        <v>45.26</v>
      </c>
      <c r="J150" s="43">
        <v>239.77</v>
      </c>
      <c r="K150" s="44" t="s">
        <v>101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85</v>
      </c>
      <c r="F151" s="43" t="s">
        <v>42</v>
      </c>
      <c r="G151" s="43">
        <v>0.2</v>
      </c>
      <c r="H151" s="43">
        <v>0.2</v>
      </c>
      <c r="I151" s="43">
        <v>27.9</v>
      </c>
      <c r="J151" s="43">
        <v>115</v>
      </c>
      <c r="K151" s="44" t="s">
        <v>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 t="s">
        <v>66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/>
      <c r="L152" s="43"/>
    </row>
    <row r="153" spans="1:12" ht="25.5" x14ac:dyDescent="0.25">
      <c r="A153" s="23"/>
      <c r="B153" s="15"/>
      <c r="C153" s="11"/>
      <c r="D153" s="7" t="s">
        <v>32</v>
      </c>
      <c r="E153" s="42" t="s">
        <v>55</v>
      </c>
      <c r="F153" s="43" t="s">
        <v>67</v>
      </c>
      <c r="G153" s="43">
        <v>1.66</v>
      </c>
      <c r="H153" s="43">
        <v>0.22</v>
      </c>
      <c r="I153" s="43">
        <v>10.6</v>
      </c>
      <c r="J153" s="43">
        <v>50.99</v>
      </c>
      <c r="K153" s="44"/>
      <c r="L153" s="43"/>
    </row>
    <row r="154" spans="1:12" ht="15" x14ac:dyDescent="0.25">
      <c r="A154" s="23"/>
      <c r="B154" s="15"/>
      <c r="C154" s="11"/>
      <c r="D154" s="6" t="s">
        <v>144</v>
      </c>
      <c r="E154" s="42" t="s">
        <v>92</v>
      </c>
      <c r="F154" s="43" t="s">
        <v>56</v>
      </c>
      <c r="G154" s="43">
        <v>12.97</v>
      </c>
      <c r="H154" s="43">
        <v>5.42</v>
      </c>
      <c r="I154" s="43">
        <v>6.53</v>
      </c>
      <c r="J154" s="43">
        <v>127.38</v>
      </c>
      <c r="K154" s="44" t="s">
        <v>129</v>
      </c>
      <c r="L154" s="43"/>
    </row>
    <row r="155" spans="1:12" ht="15" x14ac:dyDescent="0.25">
      <c r="A155" s="23"/>
      <c r="B155" s="15"/>
      <c r="C155" s="11"/>
      <c r="D155" s="6"/>
      <c r="E155" s="57"/>
      <c r="F155" s="57"/>
      <c r="G155" s="57"/>
      <c r="H155" s="57"/>
      <c r="I155" s="57"/>
      <c r="J155" s="57"/>
      <c r="K155" s="57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SUM(F147:F154)</f>
        <v>0</v>
      </c>
      <c r="G156" s="19">
        <f>SUM(G147:G154)</f>
        <v>37.64</v>
      </c>
      <c r="H156" s="19">
        <f>SUM(H147:H154)</f>
        <v>34.449999999999996</v>
      </c>
      <c r="I156" s="19">
        <f>SUM(I147:I154)</f>
        <v>117.42999999999999</v>
      </c>
      <c r="J156" s="19">
        <f>SUM(J147:J154)</f>
        <v>940.23</v>
      </c>
      <c r="K156" s="25"/>
      <c r="L156" s="19">
        <f t="shared" ref="L156" si="58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59">G146+G156</f>
        <v>51.89</v>
      </c>
      <c r="H157" s="32">
        <f t="shared" ref="H157" si="60">H146+H156</f>
        <v>44.289999999999992</v>
      </c>
      <c r="I157" s="32">
        <f t="shared" ref="I157" si="61">I146+I156</f>
        <v>237.93</v>
      </c>
      <c r="J157" s="32">
        <f t="shared" ref="J157:L157" si="62">J146+J156</f>
        <v>1569.55</v>
      </c>
      <c r="K157" s="32"/>
      <c r="L157" s="32">
        <f t="shared" si="62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 t="s">
        <v>40</v>
      </c>
      <c r="G158" s="40">
        <v>10.050000000000001</v>
      </c>
      <c r="H158" s="40">
        <v>10.3</v>
      </c>
      <c r="I158" s="40">
        <v>40.98</v>
      </c>
      <c r="J158" s="40">
        <v>297.56</v>
      </c>
      <c r="K158" s="41" t="s">
        <v>71</v>
      </c>
      <c r="L158" s="40"/>
    </row>
    <row r="159" spans="1:12" ht="15" x14ac:dyDescent="0.25">
      <c r="A159" s="23"/>
      <c r="B159" s="15"/>
      <c r="C159" s="11"/>
      <c r="D159" s="6" t="s">
        <v>22</v>
      </c>
      <c r="E159" s="42" t="s">
        <v>131</v>
      </c>
      <c r="F159" s="43" t="s">
        <v>72</v>
      </c>
      <c r="G159" s="43">
        <v>0.3</v>
      </c>
      <c r="H159" s="43">
        <v>0.1</v>
      </c>
      <c r="I159" s="43">
        <v>15.2</v>
      </c>
      <c r="J159" s="43">
        <v>62</v>
      </c>
      <c r="K159" s="44" t="s">
        <v>132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 t="s">
        <v>42</v>
      </c>
      <c r="G160" s="43">
        <v>0.66</v>
      </c>
      <c r="H160" s="43">
        <v>0.27</v>
      </c>
      <c r="I160" s="43">
        <v>28.73</v>
      </c>
      <c r="J160" s="43">
        <v>132.5</v>
      </c>
      <c r="K160" s="44" t="s">
        <v>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 t="s">
        <v>47</v>
      </c>
      <c r="G161" s="43">
        <v>3</v>
      </c>
      <c r="H161" s="43">
        <v>1.1599999999999999</v>
      </c>
      <c r="I161" s="43">
        <v>20.56</v>
      </c>
      <c r="J161" s="43">
        <v>104.8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70</v>
      </c>
      <c r="F162" s="43" t="s">
        <v>130</v>
      </c>
      <c r="G162" s="43">
        <v>0.6</v>
      </c>
      <c r="H162" s="43">
        <v>0.6</v>
      </c>
      <c r="I162" s="43">
        <v>14.78</v>
      </c>
      <c r="J162" s="43">
        <v>66.930000000000007</v>
      </c>
      <c r="K162" s="44" t="s">
        <v>74</v>
      </c>
      <c r="L162" s="43"/>
    </row>
    <row r="163" spans="1:12" ht="15" x14ac:dyDescent="0.25">
      <c r="A163" s="23"/>
      <c r="B163" s="15"/>
      <c r="C163" s="11"/>
      <c r="D163" s="6"/>
      <c r="E163" s="57"/>
      <c r="F163" s="57"/>
      <c r="G163" s="57"/>
      <c r="H163" s="57"/>
      <c r="I163" s="57"/>
      <c r="J163" s="57"/>
      <c r="K163" s="57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3">SUM(G158:G164)</f>
        <v>14.610000000000001</v>
      </c>
      <c r="H165" s="19">
        <f t="shared" si="63"/>
        <v>12.43</v>
      </c>
      <c r="I165" s="19">
        <f t="shared" si="63"/>
        <v>120.25</v>
      </c>
      <c r="J165" s="19">
        <f t="shared" si="63"/>
        <v>663.79</v>
      </c>
      <c r="K165" s="25"/>
      <c r="L165" s="19">
        <f t="shared" ref="L165" si="6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133</v>
      </c>
      <c r="F166" s="43" t="s">
        <v>56</v>
      </c>
      <c r="G166" s="43">
        <v>1.2</v>
      </c>
      <c r="H166" s="43">
        <v>5.01</v>
      </c>
      <c r="I166" s="43">
        <v>7.8</v>
      </c>
      <c r="J166" s="43">
        <v>82.43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 t="s">
        <v>107</v>
      </c>
      <c r="G167" s="43">
        <v>3.68</v>
      </c>
      <c r="H167" s="43">
        <v>3.74</v>
      </c>
      <c r="I167" s="43">
        <v>20.18</v>
      </c>
      <c r="J167" s="43">
        <v>129.49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51</v>
      </c>
      <c r="F168" s="43" t="s">
        <v>60</v>
      </c>
      <c r="G168" s="43">
        <v>8.83</v>
      </c>
      <c r="H168" s="43">
        <v>11.87</v>
      </c>
      <c r="I168" s="43">
        <v>9.6999999999999993</v>
      </c>
      <c r="J168" s="43">
        <v>186.57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 t="s">
        <v>63</v>
      </c>
      <c r="G169" s="43">
        <v>3.86</v>
      </c>
      <c r="H169" s="43">
        <v>5.59</v>
      </c>
      <c r="I169" s="43">
        <v>26.34</v>
      </c>
      <c r="J169" s="43">
        <v>171.63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 t="s">
        <v>42</v>
      </c>
      <c r="G170" s="43">
        <v>0.2</v>
      </c>
      <c r="H170" s="43">
        <v>0.2</v>
      </c>
      <c r="I170" s="43">
        <v>27.9</v>
      </c>
      <c r="J170" s="43">
        <v>115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 t="s">
        <v>67</v>
      </c>
      <c r="G171" s="43">
        <v>1.88</v>
      </c>
      <c r="H171" s="43">
        <v>0.73</v>
      </c>
      <c r="I171" s="43">
        <v>12.85</v>
      </c>
      <c r="J171" s="43">
        <v>65.5</v>
      </c>
      <c r="K171" s="44"/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55</v>
      </c>
      <c r="F172" s="43" t="s">
        <v>67</v>
      </c>
      <c r="G172" s="43">
        <v>1.66</v>
      </c>
      <c r="H172" s="43">
        <v>0.22</v>
      </c>
      <c r="I172" s="43">
        <v>10.6</v>
      </c>
      <c r="J172" s="43">
        <v>50.99</v>
      </c>
      <c r="K172" s="44"/>
      <c r="L172" s="43"/>
    </row>
    <row r="173" spans="1:12" ht="15" x14ac:dyDescent="0.25">
      <c r="A173" s="23"/>
      <c r="B173" s="15"/>
      <c r="C173" s="11"/>
      <c r="D173" s="6" t="s">
        <v>144</v>
      </c>
      <c r="E173" s="42" t="s">
        <v>97</v>
      </c>
      <c r="F173" s="43" t="s">
        <v>98</v>
      </c>
      <c r="G173" s="43">
        <v>11.03</v>
      </c>
      <c r="H173" s="43">
        <v>6.35</v>
      </c>
      <c r="I173" s="43">
        <v>6.48</v>
      </c>
      <c r="J173" s="43">
        <v>128.01</v>
      </c>
      <c r="K173" s="44"/>
      <c r="L173" s="43"/>
    </row>
    <row r="174" spans="1:12" ht="15" x14ac:dyDescent="0.25">
      <c r="A174" s="23"/>
      <c r="B174" s="15"/>
      <c r="C174" s="11"/>
      <c r="D174" s="6"/>
      <c r="E174" s="57"/>
      <c r="F174" s="57"/>
      <c r="G174" s="57"/>
      <c r="H174" s="57"/>
      <c r="I174" s="57"/>
      <c r="J174" s="57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SUM(F166:F173)</f>
        <v>0</v>
      </c>
      <c r="G175" s="19">
        <f>SUM(G166:G173)</f>
        <v>32.339999999999996</v>
      </c>
      <c r="H175" s="19">
        <f>SUM(H166:H173)</f>
        <v>33.709999999999994</v>
      </c>
      <c r="I175" s="19">
        <f>SUM(I166:I173)</f>
        <v>121.84999999999998</v>
      </c>
      <c r="J175" s="19">
        <f>SUM(J166:J173)</f>
        <v>929.62</v>
      </c>
      <c r="K175" s="25"/>
      <c r="L175" s="19">
        <f t="shared" ref="L175" si="6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66">G165+G175</f>
        <v>46.949999999999996</v>
      </c>
      <c r="H176" s="32">
        <f t="shared" ref="H176" si="67">H165+H175</f>
        <v>46.139999999999993</v>
      </c>
      <c r="I176" s="32">
        <f t="shared" ref="I176" si="68">I165+I175</f>
        <v>242.09999999999997</v>
      </c>
      <c r="J176" s="32">
        <f t="shared" ref="J176:L176" si="69">J165+J175</f>
        <v>1593.4099999999999</v>
      </c>
      <c r="K176" s="32"/>
      <c r="L176" s="32">
        <f t="shared" si="6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134</v>
      </c>
      <c r="F177" s="40" t="s">
        <v>135</v>
      </c>
      <c r="G177" s="40">
        <v>12.84</v>
      </c>
      <c r="H177" s="40">
        <v>10.87</v>
      </c>
      <c r="I177" s="40">
        <v>52.7</v>
      </c>
      <c r="J177" s="40">
        <v>361.48</v>
      </c>
      <c r="K177" s="41" t="s">
        <v>136</v>
      </c>
      <c r="L177" s="40"/>
    </row>
    <row r="178" spans="1:12" ht="15" x14ac:dyDescent="0.25">
      <c r="A178" s="23"/>
      <c r="B178" s="15"/>
      <c r="C178" s="11"/>
      <c r="D178" s="6" t="s">
        <v>22</v>
      </c>
      <c r="E178" s="42" t="s">
        <v>41</v>
      </c>
      <c r="F178" s="43" t="s">
        <v>42</v>
      </c>
      <c r="G178" s="43">
        <v>0.19</v>
      </c>
      <c r="H178" s="43">
        <v>0</v>
      </c>
      <c r="I178" s="43">
        <v>14.93</v>
      </c>
      <c r="J178" s="43">
        <v>60.46</v>
      </c>
      <c r="K178" s="44" t="s">
        <v>43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 t="s">
        <v>42</v>
      </c>
      <c r="G179" s="43">
        <v>0.66</v>
      </c>
      <c r="H179" s="43">
        <v>0.27</v>
      </c>
      <c r="I179" s="43">
        <v>28.73</v>
      </c>
      <c r="J179" s="43">
        <v>132.5</v>
      </c>
      <c r="K179" s="44" t="s">
        <v>126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 t="s">
        <v>47</v>
      </c>
      <c r="G180" s="43">
        <v>3</v>
      </c>
      <c r="H180" s="43">
        <v>1.1599999999999999</v>
      </c>
      <c r="I180" s="43">
        <v>20.56</v>
      </c>
      <c r="J180" s="43">
        <v>104.8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7"/>
      <c r="F181" s="57"/>
      <c r="G181" s="57"/>
      <c r="H181" s="57"/>
      <c r="I181" s="57"/>
      <c r="J181" s="57"/>
      <c r="K181" s="57"/>
      <c r="L181" s="43"/>
    </row>
    <row r="182" spans="1:12" ht="15" x14ac:dyDescent="0.25">
      <c r="A182" s="23"/>
      <c r="B182" s="15"/>
      <c r="C182" s="11"/>
      <c r="D182" s="6" t="s">
        <v>148</v>
      </c>
      <c r="E182" s="42" t="s">
        <v>46</v>
      </c>
      <c r="F182" s="43" t="s">
        <v>47</v>
      </c>
      <c r="G182" s="43">
        <v>1.06</v>
      </c>
      <c r="H182" s="43">
        <v>1.33</v>
      </c>
      <c r="I182" s="43">
        <v>26.6</v>
      </c>
      <c r="J182" s="43">
        <v>141.25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0">SUM(G177:G183)</f>
        <v>17.749999999999996</v>
      </c>
      <c r="H184" s="19">
        <f t="shared" si="70"/>
        <v>13.629999999999999</v>
      </c>
      <c r="I184" s="19">
        <f t="shared" si="70"/>
        <v>143.52000000000001</v>
      </c>
      <c r="J184" s="19">
        <f t="shared" si="70"/>
        <v>800.49</v>
      </c>
      <c r="K184" s="25"/>
      <c r="L184" s="19">
        <f t="shared" ref="L184" si="7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137</v>
      </c>
      <c r="F185" s="43" t="s">
        <v>76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 t="s">
        <v>40</v>
      </c>
      <c r="G186" s="43">
        <v>2.87</v>
      </c>
      <c r="H186" s="43">
        <v>6.49</v>
      </c>
      <c r="I186" s="43">
        <v>16.59</v>
      </c>
      <c r="J186" s="43">
        <v>139.09</v>
      </c>
      <c r="K186" s="44" t="s">
        <v>138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 t="s">
        <v>81</v>
      </c>
      <c r="G187" s="43">
        <v>12.28</v>
      </c>
      <c r="H187" s="43">
        <v>35.74</v>
      </c>
      <c r="I187" s="43">
        <v>5.4</v>
      </c>
      <c r="J187" s="43">
        <v>403.07</v>
      </c>
      <c r="K187" s="44" t="s">
        <v>58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 t="s">
        <v>63</v>
      </c>
      <c r="G188" s="43">
        <v>10.58</v>
      </c>
      <c r="H188" s="43">
        <v>6.77</v>
      </c>
      <c r="I188" s="43">
        <v>47.89</v>
      </c>
      <c r="J188" s="43">
        <v>294.41000000000003</v>
      </c>
      <c r="K188" s="44" t="s">
        <v>140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141</v>
      </c>
      <c r="F189" s="43" t="s">
        <v>42</v>
      </c>
      <c r="G189" s="43">
        <v>0.45</v>
      </c>
      <c r="H189" s="43">
        <v>0.1</v>
      </c>
      <c r="I189" s="43">
        <v>36</v>
      </c>
      <c r="J189" s="43">
        <v>147.4</v>
      </c>
      <c r="K189" s="44" t="s">
        <v>142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 t="s">
        <v>66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/>
      <c r="L190" s="43"/>
    </row>
    <row r="191" spans="1:12" ht="25.5" x14ac:dyDescent="0.25">
      <c r="A191" s="23"/>
      <c r="B191" s="15"/>
      <c r="C191" s="11"/>
      <c r="D191" s="7" t="s">
        <v>32</v>
      </c>
      <c r="E191" s="42" t="s">
        <v>55</v>
      </c>
      <c r="F191" s="43" t="s">
        <v>143</v>
      </c>
      <c r="G191" s="43">
        <v>1.99</v>
      </c>
      <c r="H191" s="43">
        <v>0.26</v>
      </c>
      <c r="I191" s="43">
        <v>12.72</v>
      </c>
      <c r="J191" s="43">
        <v>61.19</v>
      </c>
      <c r="K191" s="44"/>
      <c r="L191" s="43"/>
    </row>
    <row r="192" spans="1:12" ht="15" x14ac:dyDescent="0.25">
      <c r="A192" s="23"/>
      <c r="B192" s="15"/>
      <c r="C192" s="11"/>
      <c r="D192" s="6" t="s">
        <v>144</v>
      </c>
      <c r="E192" s="42" t="s">
        <v>110</v>
      </c>
      <c r="F192" s="43" t="s">
        <v>56</v>
      </c>
      <c r="G192" s="43">
        <v>10.26</v>
      </c>
      <c r="H192" s="43">
        <v>5.41</v>
      </c>
      <c r="I192" s="43">
        <v>5.89</v>
      </c>
      <c r="J192" s="43">
        <v>114.49</v>
      </c>
      <c r="K192" s="44" t="s">
        <v>111</v>
      </c>
      <c r="L192" s="43"/>
    </row>
    <row r="193" spans="1:12" ht="15" x14ac:dyDescent="0.25">
      <c r="A193" s="23"/>
      <c r="B193" s="15"/>
      <c r="C193" s="11"/>
      <c r="D193" s="6"/>
      <c r="E193" s="57"/>
      <c r="F193" s="57"/>
      <c r="G193" s="57"/>
      <c r="H193" s="57"/>
      <c r="I193" s="57"/>
      <c r="J193" s="57"/>
      <c r="K193" s="57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SUM(F185:F192)</f>
        <v>0</v>
      </c>
      <c r="G194" s="19">
        <f>SUM(G185:G192)</f>
        <v>40.589999999999996</v>
      </c>
      <c r="H194" s="19">
        <f>SUM(H185:H192)</f>
        <v>55.47</v>
      </c>
      <c r="I194" s="19">
        <f>SUM(I185:I192)</f>
        <v>137.04999999999998</v>
      </c>
      <c r="J194" s="19">
        <f>SUM(J185:J192)</f>
        <v>1226.45</v>
      </c>
      <c r="K194" s="25"/>
      <c r="L194" s="19">
        <f t="shared" ref="L194" si="72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73">G184+G194</f>
        <v>58.339999999999989</v>
      </c>
      <c r="H195" s="32">
        <f t="shared" ref="H195" si="74">H184+H194</f>
        <v>69.099999999999994</v>
      </c>
      <c r="I195" s="32">
        <f t="shared" ref="I195" si="75">I184+I194</f>
        <v>280.57</v>
      </c>
      <c r="J195" s="32">
        <f t="shared" ref="J195:L195" si="76">J184+J194</f>
        <v>2026.94</v>
      </c>
      <c r="K195" s="32"/>
      <c r="L195" s="32">
        <f t="shared" si="76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340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50.202999999999996</v>
      </c>
      <c r="H196" s="34">
        <f t="shared" si="77"/>
        <v>53.051000000000002</v>
      </c>
      <c r="I196" s="34">
        <f t="shared" si="77"/>
        <v>249.56200000000004</v>
      </c>
      <c r="J196" s="34">
        <f t="shared" si="77"/>
        <v>1703.9569999999997</v>
      </c>
      <c r="K196" s="34"/>
      <c r="L196" s="34" t="e">
        <f t="shared" ref="L196" si="78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2024-08-31T13:04:10Z</dcterms:modified>
</cp:coreProperties>
</file>